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8_{B2688E28-6E89-43A4-A24E-16617C9D62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" sheetId="1" r:id="rId1"/>
  </sheets>
  <definedNames>
    <definedName name="_xlnm._FilterDatabase" localSheetId="0" hidden="1">Sheet!$A$1:$K$58</definedName>
  </definedNames>
  <calcPr calcId="191029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2" i="1"/>
  <c r="O3" i="1" l="1"/>
  <c r="O4" i="1"/>
  <c r="O5" i="1"/>
  <c r="O14" i="1"/>
  <c r="O21" i="1"/>
  <c r="O22" i="1"/>
  <c r="O30" i="1"/>
  <c r="O38" i="1"/>
  <c r="O46" i="1"/>
  <c r="O54" i="1"/>
  <c r="O62" i="1"/>
  <c r="M3" i="1"/>
  <c r="M4" i="1"/>
  <c r="M5" i="1"/>
  <c r="M10" i="1"/>
  <c r="O10" i="1" s="1"/>
  <c r="M18" i="1"/>
  <c r="O18" i="1" s="1"/>
  <c r="M19" i="1"/>
  <c r="O19" i="1" s="1"/>
  <c r="M20" i="1"/>
  <c r="O20" i="1" s="1"/>
  <c r="M21" i="1"/>
  <c r="M34" i="1"/>
  <c r="O34" i="1" s="1"/>
  <c r="M35" i="1"/>
  <c r="O35" i="1" s="1"/>
  <c r="M42" i="1"/>
  <c r="O42" i="1" s="1"/>
  <c r="M43" i="1"/>
  <c r="O43" i="1" s="1"/>
  <c r="M44" i="1"/>
  <c r="O44" i="1" s="1"/>
  <c r="M45" i="1"/>
  <c r="O45" i="1" s="1"/>
  <c r="M47" i="1"/>
  <c r="O47" i="1" s="1"/>
  <c r="M58" i="1"/>
  <c r="O58" i="1" s="1"/>
  <c r="M59" i="1"/>
  <c r="O59" i="1" s="1"/>
  <c r="M60" i="1"/>
  <c r="O60" i="1" s="1"/>
  <c r="L3" i="1"/>
  <c r="L4" i="1"/>
  <c r="L5" i="1"/>
  <c r="L6" i="1"/>
  <c r="M6" i="1" s="1"/>
  <c r="O6" i="1" s="1"/>
  <c r="L7" i="1"/>
  <c r="M7" i="1" s="1"/>
  <c r="O7" i="1" s="1"/>
  <c r="L8" i="1"/>
  <c r="M8" i="1" s="1"/>
  <c r="O8" i="1" s="1"/>
  <c r="L9" i="1"/>
  <c r="M9" i="1" s="1"/>
  <c r="O9" i="1" s="1"/>
  <c r="L10" i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L15" i="1"/>
  <c r="M15" i="1" s="1"/>
  <c r="O15" i="1" s="1"/>
  <c r="L16" i="1"/>
  <c r="M16" i="1" s="1"/>
  <c r="O16" i="1" s="1"/>
  <c r="L17" i="1"/>
  <c r="M17" i="1" s="1"/>
  <c r="O17" i="1" s="1"/>
  <c r="L18" i="1"/>
  <c r="L19" i="1"/>
  <c r="L20" i="1"/>
  <c r="L21" i="1"/>
  <c r="L22" i="1"/>
  <c r="M22" i="1" s="1"/>
  <c r="L23" i="1"/>
  <c r="M23" i="1" s="1"/>
  <c r="O23" i="1" s="1"/>
  <c r="L24" i="1"/>
  <c r="M24" i="1" s="1"/>
  <c r="O24" i="1" s="1"/>
  <c r="L25" i="1"/>
  <c r="M25" i="1" s="1"/>
  <c r="O25" i="1" s="1"/>
  <c r="L26" i="1"/>
  <c r="M26" i="1" s="1"/>
  <c r="O26" i="1" s="1"/>
  <c r="L27" i="1"/>
  <c r="M27" i="1" s="1"/>
  <c r="O27" i="1" s="1"/>
  <c r="L28" i="1"/>
  <c r="M28" i="1" s="1"/>
  <c r="O28" i="1" s="1"/>
  <c r="L29" i="1"/>
  <c r="M29" i="1" s="1"/>
  <c r="O29" i="1" s="1"/>
  <c r="L30" i="1"/>
  <c r="M30" i="1" s="1"/>
  <c r="L31" i="1"/>
  <c r="M31" i="1" s="1"/>
  <c r="O31" i="1" s="1"/>
  <c r="L32" i="1"/>
  <c r="M32" i="1" s="1"/>
  <c r="O32" i="1" s="1"/>
  <c r="L33" i="1"/>
  <c r="M33" i="1" s="1"/>
  <c r="O33" i="1" s="1"/>
  <c r="L34" i="1"/>
  <c r="L35" i="1"/>
  <c r="L36" i="1"/>
  <c r="M36" i="1" s="1"/>
  <c r="O36" i="1" s="1"/>
  <c r="L37" i="1"/>
  <c r="M37" i="1" s="1"/>
  <c r="O37" i="1" s="1"/>
  <c r="L38" i="1"/>
  <c r="M38" i="1" s="1"/>
  <c r="L39" i="1"/>
  <c r="M39" i="1" s="1"/>
  <c r="O39" i="1" s="1"/>
  <c r="L40" i="1"/>
  <c r="M40" i="1" s="1"/>
  <c r="O40" i="1" s="1"/>
  <c r="L41" i="1"/>
  <c r="M41" i="1" s="1"/>
  <c r="O41" i="1" s="1"/>
  <c r="L42" i="1"/>
  <c r="L43" i="1"/>
  <c r="L44" i="1"/>
  <c r="L45" i="1"/>
  <c r="L46" i="1"/>
  <c r="M46" i="1" s="1"/>
  <c r="L47" i="1"/>
  <c r="L48" i="1"/>
  <c r="M48" i="1" s="1"/>
  <c r="O48" i="1" s="1"/>
  <c r="L49" i="1"/>
  <c r="M49" i="1" s="1"/>
  <c r="O49" i="1" s="1"/>
  <c r="L50" i="1"/>
  <c r="M50" i="1" s="1"/>
  <c r="O50" i="1" s="1"/>
  <c r="L51" i="1"/>
  <c r="M51" i="1" s="1"/>
  <c r="O51" i="1" s="1"/>
  <c r="L52" i="1"/>
  <c r="M52" i="1" s="1"/>
  <c r="O52" i="1" s="1"/>
  <c r="L53" i="1"/>
  <c r="M53" i="1" s="1"/>
  <c r="O53" i="1" s="1"/>
  <c r="L54" i="1"/>
  <c r="M54" i="1" s="1"/>
  <c r="L55" i="1"/>
  <c r="M55" i="1" s="1"/>
  <c r="O55" i="1" s="1"/>
  <c r="L56" i="1"/>
  <c r="M56" i="1" s="1"/>
  <c r="O56" i="1" s="1"/>
  <c r="L57" i="1"/>
  <c r="M57" i="1" s="1"/>
  <c r="O57" i="1" s="1"/>
  <c r="L58" i="1"/>
  <c r="L59" i="1"/>
  <c r="L60" i="1"/>
  <c r="L61" i="1"/>
  <c r="M61" i="1" s="1"/>
  <c r="O61" i="1" s="1"/>
  <c r="L62" i="1"/>
  <c r="M62" i="1" s="1"/>
  <c r="L63" i="1"/>
  <c r="M63" i="1" s="1"/>
  <c r="O63" i="1" s="1"/>
  <c r="L64" i="1"/>
  <c r="M64" i="1" s="1"/>
  <c r="O64" i="1" s="1"/>
  <c r="L2" i="1"/>
  <c r="M2" i="1" s="1"/>
  <c r="O2" i="1" s="1"/>
  <c r="K65" i="1"/>
  <c r="M65" i="1" l="1"/>
  <c r="L65" i="1"/>
</calcChain>
</file>

<file path=xl/sharedStrings.xml><?xml version="1.0" encoding="utf-8"?>
<sst xmlns="http://schemas.openxmlformats.org/spreadsheetml/2006/main" count="142" uniqueCount="103">
  <si>
    <t>respondent_id</t>
  </si>
  <si>
    <t>collector_id</t>
  </si>
  <si>
    <t>date_created</t>
  </si>
  <si>
    <t>date_modified</t>
  </si>
  <si>
    <t>email_address</t>
  </si>
  <si>
    <t>first_name</t>
  </si>
  <si>
    <t>last_name</t>
  </si>
  <si>
    <t>custom_1</t>
  </si>
  <si>
    <t>Nom de la chambre</t>
  </si>
  <si>
    <t>Région administrative</t>
  </si>
  <si>
    <t>Montréal</t>
  </si>
  <si>
    <t>La Chambre de commerce de Charlevoix</t>
  </si>
  <si>
    <t>Capitale Nationale</t>
  </si>
  <si>
    <t>Chambre de commerce et d'industrie du Sud-Ouest de Montréal</t>
  </si>
  <si>
    <t>Chambre de commerce et d’industrie d’Argenteuil</t>
  </si>
  <si>
    <t xml:space="preserve">Laurentides </t>
  </si>
  <si>
    <t>Chambre de commerce et d'industrie du Grand Roussillon</t>
  </si>
  <si>
    <t>Montérégie-Ouest</t>
  </si>
  <si>
    <t>Chambre de commerce et d'industrie de Sherbrooke</t>
  </si>
  <si>
    <t>Estrie</t>
  </si>
  <si>
    <t>Chambre de commerce et d'industrie région de Mégantic</t>
  </si>
  <si>
    <t>Montérégie</t>
  </si>
  <si>
    <t>Chambre de commerce et d'entrepreneuriat des Sources</t>
  </si>
  <si>
    <t>Chambre de commerce de la MR de l'Assomption</t>
  </si>
  <si>
    <t>Lanaudière</t>
  </si>
  <si>
    <t>Mauricie</t>
  </si>
  <si>
    <t>Chambre de commerce et d'industrie de la région de Coaticook</t>
  </si>
  <si>
    <t>Chambre de commerce de la région d'Acton</t>
  </si>
  <si>
    <t>Chambre de commerce et d'industrie Saint-Joseph de Beauce</t>
  </si>
  <si>
    <t>Chambre de commerce et d'industrie Saguenay-Le Fjord</t>
  </si>
  <si>
    <t xml:space="preserve">Chambre de commerce de la MRC de La Matapédia </t>
  </si>
  <si>
    <t>Bas-St-Laurent</t>
  </si>
  <si>
    <t>Chambre de commerce de Lévis</t>
  </si>
  <si>
    <t>Chaudière-Appalaches</t>
  </si>
  <si>
    <t>Chambre de Commerce de Mont-Laurier</t>
  </si>
  <si>
    <t>Laurentides</t>
  </si>
  <si>
    <t>Chambre de commerce et d'industrie Bois-Francs/Érable</t>
  </si>
  <si>
    <t>Centre-du-Québec</t>
  </si>
  <si>
    <t>La Chambre de commerce de l'Ouest-de-l'Île de Montréal</t>
  </si>
  <si>
    <t xml:space="preserve">Chaudière-Appalaches </t>
  </si>
  <si>
    <t>Gaspésie - Îles-de-la-Madeleine</t>
  </si>
  <si>
    <t xml:space="preserve">Chambre de commerce et d'industrie Vallée-du-Richelieu </t>
  </si>
  <si>
    <t>Montérégie est</t>
  </si>
  <si>
    <t>Chambre de Commerce du Grand Joliette</t>
  </si>
  <si>
    <t>Chambre de commerce et d'industrie de Drummond</t>
  </si>
  <si>
    <t>Chambre de commerce de Val-d'Or</t>
  </si>
  <si>
    <t>Abitibi-Témiscamingue</t>
  </si>
  <si>
    <t>Chambre de commerce de l'Est de Portneuf</t>
  </si>
  <si>
    <t>Capitale nationale</t>
  </si>
  <si>
    <t>Chambre de commerce et d'industrie Nouvelle-Beauce</t>
  </si>
  <si>
    <t>chambre de commerce et tourisme Vallee Saint-Sauveur</t>
  </si>
  <si>
    <t>Chambre de commerce et d'industrie de Quebec</t>
  </si>
  <si>
    <t xml:space="preserve">Chambre de commerce et d'industrie de Mirabel </t>
  </si>
  <si>
    <t>Chambre de commerce et d'industrie Thérèse-De Blainville (CCITB)</t>
  </si>
  <si>
    <t>Chambre de commerce Brome-Missisquoi</t>
  </si>
  <si>
    <t>Chambre de commerce et d'industrie de Laval</t>
  </si>
  <si>
    <t>Laval</t>
  </si>
  <si>
    <t>Chambre de commerce et d'industrie de Montréal-Nord (CCIMN)</t>
  </si>
  <si>
    <t>Chambre de commerce du Grand Sainte-Agathe</t>
  </si>
  <si>
    <t>Chambre de commerce et d'industrie de Shawinigan</t>
  </si>
  <si>
    <t xml:space="preserve">Chambre de commerce Sept-Iles-Uashat mak Mani-utenam </t>
  </si>
  <si>
    <t xml:space="preserve">Côte-Nord </t>
  </si>
  <si>
    <t>Chambre de commerce et d'industrie du secteur Normandin</t>
  </si>
  <si>
    <t>Chambre de commerce et d'industrie de la Rive-Sud</t>
  </si>
  <si>
    <t xml:space="preserve">Montérégie </t>
  </si>
  <si>
    <t xml:space="preserve">Chambre de commerce et d'industrie de Dolbeau-MIstassini </t>
  </si>
  <si>
    <t>Chambre de commerce de la grande région de Saint-Hyacinthe</t>
  </si>
  <si>
    <t>Chambre de commerce de Mékinac</t>
  </si>
  <si>
    <t>Chambre de commerce et d'Industrie de Sorel-Tracy</t>
  </si>
  <si>
    <t>Chambre de commerce du Témiscouata</t>
  </si>
  <si>
    <t>Chambre de commerce et d'industrie D'Abitibi-Ouest</t>
  </si>
  <si>
    <t>Chambre de commerce et d'industrie de Manicouagan</t>
  </si>
  <si>
    <t>Côte-Nord</t>
  </si>
  <si>
    <t>Chambre de commerce Kamouraska-L'Islet</t>
  </si>
  <si>
    <t>Bas-St-Laurent et Chaudière-Appalaches</t>
  </si>
  <si>
    <t>Chambre de commerce et tourisme de Sainte-Adèle</t>
  </si>
  <si>
    <t>Chambre de commerce et d'industrie de la MRC de Montmagny</t>
  </si>
  <si>
    <t>La Chambre de commerce de Saint-Georges</t>
  </si>
  <si>
    <t>Saguenay-Lac-Saint-Jean</t>
  </si>
  <si>
    <t>Pourcentage des tests</t>
  </si>
  <si>
    <t>Autres territoires couverts</t>
  </si>
  <si>
    <t>Chambre de commerce du Montréal Métropolitain</t>
  </si>
  <si>
    <t>Chambre de commerce MRC de Rivière du Loup</t>
  </si>
  <si>
    <t>Chambre de commerce et d'Industrie du Haut-Richelieu</t>
  </si>
  <si>
    <t>Chambre de commerce et d'industrie de la MRC de Maskinongé</t>
  </si>
  <si>
    <t>Chambre de commerce et d'industrie du Haut-Saint-Maurice</t>
  </si>
  <si>
    <t>Chambre de commerce et d'industriede Beauharnois-Valleyfield-Haut-Saint-Laurent</t>
  </si>
  <si>
    <t>Chambre de commerce et d'industrie de Saint-Laurent-Mont-Royal</t>
  </si>
  <si>
    <t>Outaouais</t>
  </si>
  <si>
    <t xml:space="preserve">Chambre de commerce et d'industrie de Thetford Mines </t>
  </si>
  <si>
    <t>Chambre de commerce et d'industrie de Baie-des-Chaleurs</t>
  </si>
  <si>
    <t>Chambre de commerce du Mont-Saint-Bruno</t>
  </si>
  <si>
    <t>Chambre de commerce de la MRC de Montcalm</t>
  </si>
  <si>
    <t>Chambre de commerce de  Bellechasse-Etchemins</t>
  </si>
  <si>
    <t>Chambre de commerce et d'industrie de Trois-Rivières</t>
  </si>
  <si>
    <t>Chambre de commerce des Îles-de-la-Madeleine</t>
  </si>
  <si>
    <t>Chambre de commerce et d'Industrie Les Moulins</t>
  </si>
  <si>
    <t>Chambre de commerce de Vaudreuil-Soulanges</t>
  </si>
  <si>
    <t>Chambre de commerce de Gatineau</t>
  </si>
  <si>
    <t>Nb Palette</t>
  </si>
  <si>
    <t>Nombre de tests arrondi à la caisse + 1 caisse en extra</t>
  </si>
  <si>
    <t>Nombre de tests</t>
  </si>
  <si>
    <t>Nb de caisse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</si>
</sst>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3" x14ac:knownFonts="1">
    <font>
      <sz val="11"/>
      <color theme="1"/>
      <name val="Calibri"/>
      <family val="2"/>
      <scheme val="minor"/>
    </font>
    <font>
      <sz val="11"/>
      <color rgb="FF333333"/>
      <name val="Arial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8"/>
      </patternFill>
    </fill>
  </fills>
  <borders count="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9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/>
    </xf>
    <xf numFmtId="9" fontId="0" fillId="0" borderId="0" xfId="0" applyNumberFormat="1" applyAlignment="1">
      <alignment horizontal="left" indent="2"/>
    </xf>
    <xf numFmtId="0" fontId="0" fillId="0" borderId="0" xfId="0" applyFill="1"/>
    <xf numFmtId="10" fontId="0" fillId="0" borderId="0" xfId="0" applyNumberFormat="1" applyFill="1"/>
    <xf numFmtId="2" fontId="0" fillId="0" borderId="0" xfId="0" applyNumberFormat="1"/>
    <xf numFmtId="1" fontId="0" fillId="0" borderId="0" xfId="0" applyNumberFormat="1"/>
    <xf numFmtId="1" fontId="2" fillId="0" borderId="0" xfId="0" applyNumberFormat="1" applyFont="1"/>
    <xf numFmtId="1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8"/>
  <sheetViews>
    <sheetView tabSelected="1" topLeftCell="I1" workbookViewId="0">
      <selection activeCell="N65" sqref="N65"/>
    </sheetView>
  </sheetViews>
  <sheetFormatPr baseColWidth="10" defaultColWidth="8.7265625" defaultRowHeight="14.5" x14ac:dyDescent="0.35"/>
  <cols>
    <col min="1" max="1" width="15.7265625" hidden="1" customWidth="1"/>
    <col min="2" max="2" width="0" hidden="1" customWidth="1"/>
    <col min="3" max="3" width="27.7265625" hidden="1" customWidth="1"/>
    <col min="4" max="4" width="21.26953125" hidden="1" customWidth="1"/>
    <col min="5" max="5" width="17.26953125" hidden="1" customWidth="1"/>
    <col min="6" max="8" width="0" hidden="1" customWidth="1"/>
    <col min="9" max="9" width="61.453125" customWidth="1"/>
    <col min="10" max="10" width="29.26953125" customWidth="1"/>
    <col min="11" max="15" width="29" customWidth="1"/>
    <col min="16" max="16" width="27.453125" customWidth="1"/>
  </cols>
  <sheetData>
    <row r="1" spans="1:16" s="2" customFormat="1" ht="94.1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79</v>
      </c>
      <c r="L1" s="3" t="s">
        <v>101</v>
      </c>
      <c r="M1" s="3" t="s">
        <v>100</v>
      </c>
      <c r="N1" s="3" t="s">
        <v>102</v>
      </c>
      <c r="O1" s="3" t="s">
        <v>99</v>
      </c>
      <c r="P1" s="6" t="s">
        <v>80</v>
      </c>
    </row>
    <row r="2" spans="1:16" x14ac:dyDescent="0.35">
      <c r="A2">
        <v>13308762876</v>
      </c>
      <c r="B2">
        <v>414517435</v>
      </c>
      <c r="C2" s="1">
        <v>44596.657638888886</v>
      </c>
      <c r="D2" s="1">
        <v>44596.658726851849</v>
      </c>
      <c r="I2" t="s">
        <v>81</v>
      </c>
      <c r="J2" t="s">
        <v>10</v>
      </c>
      <c r="K2" s="4">
        <v>0.18</v>
      </c>
      <c r="L2" s="11">
        <f>1500000*K2</f>
        <v>270000</v>
      </c>
      <c r="M2" s="12">
        <f>MROUND(L2,720)+720</f>
        <v>270720</v>
      </c>
      <c r="N2" s="13">
        <f>M2/720</f>
        <v>376</v>
      </c>
      <c r="O2" s="10">
        <f>M2/8640</f>
        <v>31.333333333333332</v>
      </c>
    </row>
    <row r="3" spans="1:16" x14ac:dyDescent="0.35">
      <c r="A3">
        <v>13306554605</v>
      </c>
      <c r="B3">
        <v>414517435</v>
      </c>
      <c r="C3" s="1">
        <v>44595.774247685185</v>
      </c>
      <c r="D3" s="1">
        <v>44595.775277777779</v>
      </c>
      <c r="I3" t="s">
        <v>82</v>
      </c>
      <c r="J3" t="s">
        <v>31</v>
      </c>
      <c r="K3" s="5">
        <v>5.0000000000000001E-3</v>
      </c>
      <c r="L3" s="11">
        <f t="shared" ref="L3:L64" si="0">1500000*K3</f>
        <v>7500</v>
      </c>
      <c r="M3" s="12">
        <f t="shared" ref="M3:M64" si="1">MROUND(L3,720)+720</f>
        <v>7920</v>
      </c>
      <c r="N3" s="13">
        <f t="shared" ref="N3:N64" si="2">M3/720</f>
        <v>11</v>
      </c>
      <c r="O3" s="10">
        <f t="shared" ref="O3:O64" si="3">M3/8640</f>
        <v>0.91666666666666663</v>
      </c>
    </row>
    <row r="4" spans="1:16" x14ac:dyDescent="0.35">
      <c r="A4">
        <v>13306443853</v>
      </c>
      <c r="B4">
        <v>414517435</v>
      </c>
      <c r="C4" s="1">
        <v>44595.735578703701</v>
      </c>
      <c r="D4" s="1">
        <v>44595.737060185187</v>
      </c>
      <c r="I4" t="s">
        <v>11</v>
      </c>
      <c r="J4" t="s">
        <v>12</v>
      </c>
      <c r="K4" s="4">
        <v>5.0000000000000001E-3</v>
      </c>
      <c r="L4" s="11">
        <f t="shared" si="0"/>
        <v>7500</v>
      </c>
      <c r="M4" s="12">
        <f t="shared" si="1"/>
        <v>7920</v>
      </c>
      <c r="N4" s="13">
        <f t="shared" si="2"/>
        <v>11</v>
      </c>
      <c r="O4" s="10">
        <f t="shared" si="3"/>
        <v>0.91666666666666663</v>
      </c>
    </row>
    <row r="5" spans="1:16" x14ac:dyDescent="0.35">
      <c r="A5">
        <v>13305979396</v>
      </c>
      <c r="B5">
        <v>414517435</v>
      </c>
      <c r="C5" s="1">
        <v>44595.610821759263</v>
      </c>
      <c r="D5" s="1">
        <v>44595.611689814818</v>
      </c>
      <c r="I5" t="s">
        <v>95</v>
      </c>
      <c r="J5" t="s">
        <v>40</v>
      </c>
      <c r="K5" s="5">
        <v>2.5000000000000001E-3</v>
      </c>
      <c r="L5" s="11">
        <f t="shared" si="0"/>
        <v>3750</v>
      </c>
      <c r="M5" s="12">
        <f t="shared" si="1"/>
        <v>4320</v>
      </c>
      <c r="N5" s="13">
        <f t="shared" si="2"/>
        <v>6</v>
      </c>
      <c r="O5" s="10">
        <f t="shared" si="3"/>
        <v>0.5</v>
      </c>
    </row>
    <row r="6" spans="1:16" x14ac:dyDescent="0.35">
      <c r="A6">
        <v>13305969440</v>
      </c>
      <c r="B6">
        <v>414517435</v>
      </c>
      <c r="C6" s="1">
        <v>44595.608564814815</v>
      </c>
      <c r="D6" s="1">
        <v>44595.6090625</v>
      </c>
      <c r="I6" t="s">
        <v>13</v>
      </c>
      <c r="J6" t="s">
        <v>10</v>
      </c>
      <c r="K6" s="5">
        <v>2.5000000000000001E-3</v>
      </c>
      <c r="L6" s="11">
        <f t="shared" si="0"/>
        <v>3750</v>
      </c>
      <c r="M6" s="12">
        <f t="shared" si="1"/>
        <v>4320</v>
      </c>
      <c r="N6" s="13">
        <f t="shared" si="2"/>
        <v>6</v>
      </c>
      <c r="O6" s="10">
        <f t="shared" si="3"/>
        <v>0.5</v>
      </c>
    </row>
    <row r="7" spans="1:16" x14ac:dyDescent="0.35">
      <c r="A7">
        <v>13305886969</v>
      </c>
      <c r="B7">
        <v>414517435</v>
      </c>
      <c r="C7" s="1">
        <v>44595.586805555555</v>
      </c>
      <c r="D7" s="1">
        <v>44595.587245370371</v>
      </c>
      <c r="I7" t="s">
        <v>14</v>
      </c>
      <c r="J7" t="s">
        <v>15</v>
      </c>
      <c r="K7" s="5">
        <v>2.5000000000000001E-3</v>
      </c>
      <c r="L7" s="11">
        <f t="shared" si="0"/>
        <v>3750</v>
      </c>
      <c r="M7" s="12">
        <f t="shared" si="1"/>
        <v>4320</v>
      </c>
      <c r="N7" s="13">
        <f t="shared" si="2"/>
        <v>6</v>
      </c>
      <c r="O7" s="10">
        <f t="shared" si="3"/>
        <v>0.5</v>
      </c>
    </row>
    <row r="8" spans="1:16" x14ac:dyDescent="0.35">
      <c r="A8">
        <v>13305194408</v>
      </c>
      <c r="B8">
        <v>414517435</v>
      </c>
      <c r="C8" s="1">
        <v>44595.3984375</v>
      </c>
      <c r="D8" s="1">
        <v>44595.399293981478</v>
      </c>
      <c r="I8" t="s">
        <v>18</v>
      </c>
      <c r="J8" t="s">
        <v>19</v>
      </c>
      <c r="K8" s="4">
        <v>0.05</v>
      </c>
      <c r="L8" s="11">
        <f t="shared" si="0"/>
        <v>75000</v>
      </c>
      <c r="M8" s="12">
        <f t="shared" si="1"/>
        <v>75600</v>
      </c>
      <c r="N8" s="13">
        <f t="shared" si="2"/>
        <v>105</v>
      </c>
      <c r="O8" s="10">
        <f t="shared" si="3"/>
        <v>8.75</v>
      </c>
    </row>
    <row r="9" spans="1:16" x14ac:dyDescent="0.35">
      <c r="A9">
        <v>13303596749</v>
      </c>
      <c r="B9">
        <v>414517435</v>
      </c>
      <c r="C9" s="1">
        <v>44594.641793981478</v>
      </c>
      <c r="D9" s="1">
        <v>44594.665833333333</v>
      </c>
      <c r="I9" t="s">
        <v>20</v>
      </c>
      <c r="J9" t="s">
        <v>19</v>
      </c>
      <c r="K9" s="5">
        <v>2.5000000000000001E-3</v>
      </c>
      <c r="L9" s="11">
        <f t="shared" si="0"/>
        <v>3750</v>
      </c>
      <c r="M9" s="12">
        <f t="shared" si="1"/>
        <v>4320</v>
      </c>
      <c r="N9" s="13">
        <f t="shared" si="2"/>
        <v>6</v>
      </c>
      <c r="O9" s="10">
        <f t="shared" si="3"/>
        <v>0.5</v>
      </c>
    </row>
    <row r="10" spans="1:16" x14ac:dyDescent="0.35">
      <c r="A10">
        <v>13303569888</v>
      </c>
      <c r="B10">
        <v>414517435</v>
      </c>
      <c r="C10" s="1">
        <v>44594.635879629626</v>
      </c>
      <c r="D10" s="1">
        <v>44594.658009259256</v>
      </c>
      <c r="I10" t="s">
        <v>83</v>
      </c>
      <c r="J10" t="s">
        <v>21</v>
      </c>
      <c r="K10" s="5">
        <v>0.01</v>
      </c>
      <c r="L10" s="11">
        <f t="shared" si="0"/>
        <v>15000</v>
      </c>
      <c r="M10" s="12">
        <f t="shared" si="1"/>
        <v>15840</v>
      </c>
      <c r="N10" s="13">
        <f t="shared" si="2"/>
        <v>22</v>
      </c>
      <c r="O10" s="10">
        <f t="shared" si="3"/>
        <v>1.8333333333333333</v>
      </c>
    </row>
    <row r="11" spans="1:16" x14ac:dyDescent="0.35">
      <c r="A11">
        <v>13303551649</v>
      </c>
      <c r="B11">
        <v>414517435</v>
      </c>
      <c r="C11" s="1">
        <v>44594.652071759258</v>
      </c>
      <c r="D11" s="1">
        <v>44594.652453703704</v>
      </c>
      <c r="I11" t="s">
        <v>22</v>
      </c>
      <c r="J11" t="s">
        <v>19</v>
      </c>
      <c r="K11" s="5">
        <v>2.5000000000000001E-3</v>
      </c>
      <c r="L11" s="11">
        <f t="shared" si="0"/>
        <v>3750</v>
      </c>
      <c r="M11" s="12">
        <f t="shared" si="1"/>
        <v>4320</v>
      </c>
      <c r="N11" s="13">
        <f t="shared" si="2"/>
        <v>6</v>
      </c>
      <c r="O11" s="10">
        <f t="shared" si="3"/>
        <v>0.5</v>
      </c>
    </row>
    <row r="12" spans="1:16" x14ac:dyDescent="0.35">
      <c r="A12">
        <v>13303280399</v>
      </c>
      <c r="B12">
        <v>414517435</v>
      </c>
      <c r="C12" s="1">
        <v>44594.565763888888</v>
      </c>
      <c r="D12" s="1">
        <v>44594.575856481482</v>
      </c>
      <c r="I12" t="s">
        <v>23</v>
      </c>
      <c r="J12" t="s">
        <v>24</v>
      </c>
      <c r="K12" s="4">
        <v>0.05</v>
      </c>
      <c r="L12" s="11">
        <f t="shared" si="0"/>
        <v>75000</v>
      </c>
      <c r="M12" s="12">
        <f t="shared" si="1"/>
        <v>75600</v>
      </c>
      <c r="N12" s="13">
        <f t="shared" si="2"/>
        <v>105</v>
      </c>
      <c r="O12" s="10">
        <f t="shared" si="3"/>
        <v>8.75</v>
      </c>
    </row>
    <row r="13" spans="1:16" x14ac:dyDescent="0.35">
      <c r="A13">
        <v>13303243910</v>
      </c>
      <c r="B13">
        <v>414517435</v>
      </c>
      <c r="C13" s="1">
        <v>44594.562511574077</v>
      </c>
      <c r="D13" s="1">
        <v>44594.565266203703</v>
      </c>
      <c r="I13" t="s">
        <v>84</v>
      </c>
      <c r="J13" t="s">
        <v>25</v>
      </c>
      <c r="K13" s="5">
        <v>5.0000000000000001E-3</v>
      </c>
      <c r="L13" s="11">
        <f t="shared" si="0"/>
        <v>7500</v>
      </c>
      <c r="M13" s="12">
        <f t="shared" si="1"/>
        <v>7920</v>
      </c>
      <c r="N13" s="13">
        <f t="shared" si="2"/>
        <v>11</v>
      </c>
      <c r="O13" s="10">
        <f t="shared" si="3"/>
        <v>0.91666666666666663</v>
      </c>
    </row>
    <row r="14" spans="1:16" x14ac:dyDescent="0.35">
      <c r="A14">
        <v>13303009061</v>
      </c>
      <c r="B14">
        <v>414517435</v>
      </c>
      <c r="C14" s="1">
        <v>44594.501574074071</v>
      </c>
      <c r="D14" s="1">
        <v>44594.502546296295</v>
      </c>
      <c r="I14" t="s">
        <v>26</v>
      </c>
      <c r="J14" t="s">
        <v>19</v>
      </c>
      <c r="K14" s="5">
        <v>2E-3</v>
      </c>
      <c r="L14" s="11">
        <f t="shared" si="0"/>
        <v>3000</v>
      </c>
      <c r="M14" s="12">
        <f t="shared" si="1"/>
        <v>3600</v>
      </c>
      <c r="N14" s="13">
        <f t="shared" si="2"/>
        <v>5</v>
      </c>
      <c r="O14" s="10">
        <f t="shared" si="3"/>
        <v>0.41666666666666669</v>
      </c>
    </row>
    <row r="15" spans="1:16" x14ac:dyDescent="0.35">
      <c r="A15">
        <v>13302800168</v>
      </c>
      <c r="B15">
        <v>414517435</v>
      </c>
      <c r="C15" s="1">
        <v>44594.432743055557</v>
      </c>
      <c r="D15" s="1">
        <v>44594.448182870372</v>
      </c>
      <c r="I15" t="s">
        <v>27</v>
      </c>
      <c r="J15" t="s">
        <v>21</v>
      </c>
      <c r="K15" s="5">
        <v>2E-3</v>
      </c>
      <c r="L15" s="11">
        <f t="shared" si="0"/>
        <v>3000</v>
      </c>
      <c r="M15" s="12">
        <f t="shared" si="1"/>
        <v>3600</v>
      </c>
      <c r="N15" s="13">
        <f t="shared" si="2"/>
        <v>5</v>
      </c>
      <c r="O15" s="10">
        <f t="shared" si="3"/>
        <v>0.41666666666666669</v>
      </c>
    </row>
    <row r="16" spans="1:16" x14ac:dyDescent="0.35">
      <c r="A16">
        <v>13302642326</v>
      </c>
      <c r="B16">
        <v>414517435</v>
      </c>
      <c r="C16" s="1">
        <v>44594.40283564815</v>
      </c>
      <c r="D16" s="1">
        <v>44594.407465277778</v>
      </c>
      <c r="I16" t="s">
        <v>28</v>
      </c>
      <c r="J16" t="s">
        <v>33</v>
      </c>
      <c r="K16" s="5">
        <v>3.0000000000000001E-3</v>
      </c>
      <c r="L16" s="11">
        <f t="shared" si="0"/>
        <v>4500</v>
      </c>
      <c r="M16" s="12">
        <f t="shared" si="1"/>
        <v>5040</v>
      </c>
      <c r="N16" s="13">
        <f t="shared" si="2"/>
        <v>7</v>
      </c>
      <c r="O16" s="10">
        <f t="shared" si="3"/>
        <v>0.58333333333333337</v>
      </c>
    </row>
    <row r="17" spans="1:15" x14ac:dyDescent="0.35">
      <c r="A17">
        <v>13300862627</v>
      </c>
      <c r="B17">
        <v>414517435</v>
      </c>
      <c r="C17" s="1">
        <v>44592.572662037041</v>
      </c>
      <c r="D17" s="1">
        <v>44593.648078703707</v>
      </c>
      <c r="I17" t="s">
        <v>29</v>
      </c>
      <c r="J17" t="s">
        <v>78</v>
      </c>
      <c r="K17" s="5">
        <v>2.5000000000000001E-2</v>
      </c>
      <c r="L17" s="11">
        <f t="shared" si="0"/>
        <v>37500</v>
      </c>
      <c r="M17" s="12">
        <f t="shared" si="1"/>
        <v>38160</v>
      </c>
      <c r="N17" s="13">
        <f t="shared" si="2"/>
        <v>53</v>
      </c>
      <c r="O17" s="10">
        <f t="shared" si="3"/>
        <v>4.416666666666667</v>
      </c>
    </row>
    <row r="18" spans="1:15" x14ac:dyDescent="0.35">
      <c r="A18">
        <v>13300777331</v>
      </c>
      <c r="B18">
        <v>414517435</v>
      </c>
      <c r="C18" s="1">
        <v>44592.429224537038</v>
      </c>
      <c r="D18" s="1">
        <v>44593.624259259261</v>
      </c>
      <c r="I18" t="s">
        <v>30</v>
      </c>
      <c r="J18" t="s">
        <v>31</v>
      </c>
      <c r="K18" s="5">
        <v>4.0000000000000001E-3</v>
      </c>
      <c r="L18" s="11">
        <f t="shared" si="0"/>
        <v>6000</v>
      </c>
      <c r="M18" s="12">
        <f t="shared" si="1"/>
        <v>6480</v>
      </c>
      <c r="N18" s="13">
        <f t="shared" si="2"/>
        <v>9</v>
      </c>
      <c r="O18" s="10">
        <f t="shared" si="3"/>
        <v>0.75</v>
      </c>
    </row>
    <row r="19" spans="1:15" x14ac:dyDescent="0.35">
      <c r="A19">
        <v>13300584531</v>
      </c>
      <c r="B19">
        <v>414517435</v>
      </c>
      <c r="C19" s="1">
        <v>44592.448576388888</v>
      </c>
      <c r="D19" s="1">
        <v>44593.569953703707</v>
      </c>
      <c r="I19" t="s">
        <v>32</v>
      </c>
      <c r="J19" t="s">
        <v>33</v>
      </c>
      <c r="K19" s="4">
        <v>0.05</v>
      </c>
      <c r="L19" s="11">
        <f t="shared" si="0"/>
        <v>75000</v>
      </c>
      <c r="M19" s="12">
        <f t="shared" si="1"/>
        <v>75600</v>
      </c>
      <c r="N19" s="13">
        <f t="shared" si="2"/>
        <v>105</v>
      </c>
      <c r="O19" s="10">
        <f t="shared" si="3"/>
        <v>8.75</v>
      </c>
    </row>
    <row r="20" spans="1:15" x14ac:dyDescent="0.35">
      <c r="A20">
        <v>13300566393</v>
      </c>
      <c r="B20">
        <v>414517435</v>
      </c>
      <c r="C20" s="1">
        <v>44593.562245370369</v>
      </c>
      <c r="D20" s="1">
        <v>44593.564814814818</v>
      </c>
      <c r="I20" t="s">
        <v>34</v>
      </c>
      <c r="J20" t="s">
        <v>35</v>
      </c>
      <c r="K20" s="5">
        <v>7.4999999999999997E-3</v>
      </c>
      <c r="L20" s="11">
        <f t="shared" si="0"/>
        <v>11250</v>
      </c>
      <c r="M20" s="12">
        <f t="shared" si="1"/>
        <v>12240</v>
      </c>
      <c r="N20" s="13">
        <f t="shared" si="2"/>
        <v>17</v>
      </c>
      <c r="O20" s="10">
        <f t="shared" si="3"/>
        <v>1.4166666666666667</v>
      </c>
    </row>
    <row r="21" spans="1:15" x14ac:dyDescent="0.35">
      <c r="A21">
        <v>13300239016</v>
      </c>
      <c r="B21">
        <v>414517435</v>
      </c>
      <c r="C21" s="1">
        <v>44593.478356481479</v>
      </c>
      <c r="D21" s="1">
        <v>44593.48097222222</v>
      </c>
      <c r="I21" t="s">
        <v>36</v>
      </c>
      <c r="J21" t="s">
        <v>37</v>
      </c>
      <c r="K21" s="5">
        <v>7.4999999999999997E-3</v>
      </c>
      <c r="L21" s="11">
        <f t="shared" si="0"/>
        <v>11250</v>
      </c>
      <c r="M21" s="12">
        <f t="shared" si="1"/>
        <v>12240</v>
      </c>
      <c r="N21" s="13">
        <f t="shared" si="2"/>
        <v>17</v>
      </c>
      <c r="O21" s="10">
        <f t="shared" si="3"/>
        <v>1.4166666666666667</v>
      </c>
    </row>
    <row r="22" spans="1:15" x14ac:dyDescent="0.35">
      <c r="A22">
        <v>13300208936</v>
      </c>
      <c r="B22">
        <v>414517435</v>
      </c>
      <c r="C22" s="1">
        <v>44593.470069444447</v>
      </c>
      <c r="D22" s="1">
        <v>44593.473425925928</v>
      </c>
      <c r="I22" t="s">
        <v>38</v>
      </c>
      <c r="J22" t="s">
        <v>10</v>
      </c>
      <c r="K22" s="5">
        <v>5.0000000000000001E-3</v>
      </c>
      <c r="L22" s="11">
        <f t="shared" si="0"/>
        <v>7500</v>
      </c>
      <c r="M22" s="12">
        <f t="shared" si="1"/>
        <v>7920</v>
      </c>
      <c r="N22" s="13">
        <f t="shared" si="2"/>
        <v>11</v>
      </c>
      <c r="O22" s="10">
        <f t="shared" si="3"/>
        <v>0.91666666666666663</v>
      </c>
    </row>
    <row r="23" spans="1:15" x14ac:dyDescent="0.35">
      <c r="A23">
        <v>13300146523</v>
      </c>
      <c r="B23">
        <v>414517435</v>
      </c>
      <c r="C23" s="1">
        <v>44593.457754629628</v>
      </c>
      <c r="D23" s="1">
        <v>44593.45853009259</v>
      </c>
      <c r="I23" t="s">
        <v>89</v>
      </c>
      <c r="J23" t="s">
        <v>39</v>
      </c>
      <c r="K23" s="5">
        <v>0.01</v>
      </c>
      <c r="L23" s="11">
        <f t="shared" si="0"/>
        <v>15000</v>
      </c>
      <c r="M23" s="12">
        <f t="shared" si="1"/>
        <v>15840</v>
      </c>
      <c r="N23" s="13">
        <f t="shared" si="2"/>
        <v>22</v>
      </c>
      <c r="O23" s="10">
        <f t="shared" si="3"/>
        <v>1.8333333333333333</v>
      </c>
    </row>
    <row r="24" spans="1:15" x14ac:dyDescent="0.35">
      <c r="A24">
        <v>13299954389</v>
      </c>
      <c r="B24">
        <v>414517435</v>
      </c>
      <c r="C24" s="1">
        <v>44593.404814814814</v>
      </c>
      <c r="D24" s="1">
        <v>44593.409259259257</v>
      </c>
      <c r="I24" t="s">
        <v>85</v>
      </c>
      <c r="J24" t="s">
        <v>25</v>
      </c>
      <c r="K24" s="5">
        <v>5.0000000000000001E-3</v>
      </c>
      <c r="L24" s="11">
        <f t="shared" si="0"/>
        <v>7500</v>
      </c>
      <c r="M24" s="12">
        <f t="shared" si="1"/>
        <v>7920</v>
      </c>
      <c r="N24" s="13">
        <f t="shared" si="2"/>
        <v>11</v>
      </c>
      <c r="O24" s="10">
        <f t="shared" si="3"/>
        <v>0.91666666666666663</v>
      </c>
    </row>
    <row r="25" spans="1:15" x14ac:dyDescent="0.35">
      <c r="A25">
        <v>13298456495</v>
      </c>
      <c r="B25">
        <v>414517435</v>
      </c>
      <c r="C25" s="1">
        <v>44592.440462962964</v>
      </c>
      <c r="D25" s="1">
        <v>44592.690416666665</v>
      </c>
      <c r="I25" t="s">
        <v>90</v>
      </c>
      <c r="J25" t="s">
        <v>40</v>
      </c>
      <c r="K25" s="5">
        <v>7.4999999999999997E-3</v>
      </c>
      <c r="L25" s="11">
        <f t="shared" si="0"/>
        <v>11250</v>
      </c>
      <c r="M25" s="12">
        <f t="shared" si="1"/>
        <v>12240</v>
      </c>
      <c r="N25" s="13">
        <f t="shared" si="2"/>
        <v>17</v>
      </c>
      <c r="O25" s="10">
        <f t="shared" si="3"/>
        <v>1.4166666666666667</v>
      </c>
    </row>
    <row r="26" spans="1:15" x14ac:dyDescent="0.35">
      <c r="A26">
        <v>13298398872</v>
      </c>
      <c r="B26">
        <v>414517435</v>
      </c>
      <c r="C26" s="1">
        <v>44592.670937499999</v>
      </c>
      <c r="D26" s="1">
        <v>44592.673275462963</v>
      </c>
      <c r="I26" t="s">
        <v>41</v>
      </c>
      <c r="J26" t="s">
        <v>42</v>
      </c>
      <c r="K26" s="4">
        <v>0.01</v>
      </c>
      <c r="L26" s="11">
        <f t="shared" si="0"/>
        <v>15000</v>
      </c>
      <c r="M26" s="12">
        <f t="shared" si="1"/>
        <v>15840</v>
      </c>
      <c r="N26" s="13">
        <f t="shared" si="2"/>
        <v>22</v>
      </c>
      <c r="O26" s="10">
        <f t="shared" si="3"/>
        <v>1.8333333333333333</v>
      </c>
    </row>
    <row r="27" spans="1:15" x14ac:dyDescent="0.35">
      <c r="A27">
        <v>13298375193</v>
      </c>
      <c r="B27">
        <v>414517435</v>
      </c>
      <c r="C27" s="1">
        <v>44592.569166666668</v>
      </c>
      <c r="D27" s="1">
        <v>44592.666076388887</v>
      </c>
      <c r="I27" t="s">
        <v>43</v>
      </c>
      <c r="J27" t="s">
        <v>24</v>
      </c>
      <c r="K27" s="5">
        <v>0.01</v>
      </c>
      <c r="L27" s="11">
        <f t="shared" si="0"/>
        <v>15000</v>
      </c>
      <c r="M27" s="12">
        <f t="shared" si="1"/>
        <v>15840</v>
      </c>
      <c r="N27" s="13">
        <f t="shared" si="2"/>
        <v>22</v>
      </c>
      <c r="O27" s="10">
        <f t="shared" si="3"/>
        <v>1.8333333333333333</v>
      </c>
    </row>
    <row r="28" spans="1:15" x14ac:dyDescent="0.35">
      <c r="A28">
        <v>13298297716</v>
      </c>
      <c r="B28">
        <v>414517435</v>
      </c>
      <c r="C28" s="1">
        <v>44592.531770833331</v>
      </c>
      <c r="D28" s="1">
        <v>44592.642094907409</v>
      </c>
      <c r="I28" t="s">
        <v>44</v>
      </c>
      <c r="J28" t="s">
        <v>37</v>
      </c>
      <c r="K28" s="5">
        <v>0.01</v>
      </c>
      <c r="L28" s="11">
        <f t="shared" si="0"/>
        <v>15000</v>
      </c>
      <c r="M28" s="12">
        <f t="shared" si="1"/>
        <v>15840</v>
      </c>
      <c r="N28" s="13">
        <f t="shared" si="2"/>
        <v>22</v>
      </c>
      <c r="O28" s="10">
        <f t="shared" si="3"/>
        <v>1.8333333333333333</v>
      </c>
    </row>
    <row r="29" spans="1:15" x14ac:dyDescent="0.35">
      <c r="A29">
        <v>13298202791</v>
      </c>
      <c r="B29">
        <v>414517435</v>
      </c>
      <c r="C29" s="1">
        <v>44592.597546296296</v>
      </c>
      <c r="D29" s="1">
        <v>44592.61383101852</v>
      </c>
      <c r="I29" t="s">
        <v>45</v>
      </c>
      <c r="J29" t="s">
        <v>46</v>
      </c>
      <c r="K29" s="5">
        <v>1.7500000000000002E-2</v>
      </c>
      <c r="L29" s="11">
        <f t="shared" si="0"/>
        <v>26250.000000000004</v>
      </c>
      <c r="M29" s="12">
        <f t="shared" si="1"/>
        <v>26640</v>
      </c>
      <c r="N29" s="13">
        <f t="shared" si="2"/>
        <v>37</v>
      </c>
      <c r="O29" s="10">
        <f t="shared" si="3"/>
        <v>3.0833333333333335</v>
      </c>
    </row>
    <row r="30" spans="1:15" x14ac:dyDescent="0.35">
      <c r="A30">
        <v>13298157148</v>
      </c>
      <c r="B30">
        <v>414517435</v>
      </c>
      <c r="C30" s="1">
        <v>44592.445555555554</v>
      </c>
      <c r="D30" s="1">
        <v>44592.599803240744</v>
      </c>
      <c r="I30" t="s">
        <v>47</v>
      </c>
      <c r="J30" t="s">
        <v>48</v>
      </c>
      <c r="K30" s="4">
        <v>0.01</v>
      </c>
      <c r="L30" s="11">
        <f t="shared" si="0"/>
        <v>15000</v>
      </c>
      <c r="M30" s="12">
        <f t="shared" si="1"/>
        <v>15840</v>
      </c>
      <c r="N30" s="13">
        <f t="shared" si="2"/>
        <v>22</v>
      </c>
      <c r="O30" s="10">
        <f t="shared" si="3"/>
        <v>1.8333333333333333</v>
      </c>
    </row>
    <row r="31" spans="1:15" x14ac:dyDescent="0.35">
      <c r="A31">
        <v>13298153544</v>
      </c>
      <c r="B31">
        <v>414517435</v>
      </c>
      <c r="C31" s="1">
        <v>44592.597199074073</v>
      </c>
      <c r="D31" s="1">
        <v>44592.598726851851</v>
      </c>
      <c r="I31" t="s">
        <v>49</v>
      </c>
      <c r="J31" t="s">
        <v>33</v>
      </c>
      <c r="K31" s="5">
        <v>5.0000000000000001E-3</v>
      </c>
      <c r="L31" s="11">
        <f t="shared" si="0"/>
        <v>7500</v>
      </c>
      <c r="M31" s="12">
        <f t="shared" si="1"/>
        <v>7920</v>
      </c>
      <c r="N31" s="13">
        <f t="shared" si="2"/>
        <v>11</v>
      </c>
      <c r="O31" s="10">
        <f t="shared" si="3"/>
        <v>0.91666666666666663</v>
      </c>
    </row>
    <row r="32" spans="1:15" x14ac:dyDescent="0.35">
      <c r="A32">
        <v>13298135903</v>
      </c>
      <c r="B32">
        <v>414517435</v>
      </c>
      <c r="C32" s="1">
        <v>44592.591469907406</v>
      </c>
      <c r="D32" s="1">
        <v>44592.593541666669</v>
      </c>
      <c r="I32" t="s">
        <v>50</v>
      </c>
      <c r="J32" t="s">
        <v>35</v>
      </c>
      <c r="K32" s="5">
        <v>5.0000000000000001E-3</v>
      </c>
      <c r="L32" s="11">
        <f t="shared" si="0"/>
        <v>7500</v>
      </c>
      <c r="M32" s="12">
        <f t="shared" si="1"/>
        <v>7920</v>
      </c>
      <c r="N32" s="13">
        <f t="shared" si="2"/>
        <v>11</v>
      </c>
      <c r="O32" s="10">
        <f t="shared" si="3"/>
        <v>0.91666666666666663</v>
      </c>
    </row>
    <row r="33" spans="1:15" x14ac:dyDescent="0.35">
      <c r="A33">
        <v>13298128668</v>
      </c>
      <c r="B33">
        <v>414517435</v>
      </c>
      <c r="C33" s="1">
        <v>44592.588761574072</v>
      </c>
      <c r="D33" s="1">
        <v>44592.591412037036</v>
      </c>
      <c r="I33" t="s">
        <v>51</v>
      </c>
      <c r="J33" t="s">
        <v>12</v>
      </c>
      <c r="K33" s="4">
        <v>0.12</v>
      </c>
      <c r="L33" s="11">
        <f t="shared" si="0"/>
        <v>180000</v>
      </c>
      <c r="M33" s="12">
        <f t="shared" si="1"/>
        <v>180720</v>
      </c>
      <c r="N33" s="13">
        <f t="shared" si="2"/>
        <v>251</v>
      </c>
      <c r="O33" s="10">
        <f t="shared" si="3"/>
        <v>20.916666666666668</v>
      </c>
    </row>
    <row r="34" spans="1:15" x14ac:dyDescent="0.35">
      <c r="A34">
        <v>13298032441</v>
      </c>
      <c r="B34">
        <v>414517435</v>
      </c>
      <c r="C34" s="1">
        <v>44592.557743055557</v>
      </c>
      <c r="D34" s="1">
        <v>44592.563854166663</v>
      </c>
      <c r="I34" t="s">
        <v>91</v>
      </c>
      <c r="J34" t="s">
        <v>21</v>
      </c>
      <c r="K34" s="5">
        <v>3.0000000000000001E-3</v>
      </c>
      <c r="L34" s="11">
        <f t="shared" si="0"/>
        <v>4500</v>
      </c>
      <c r="M34" s="12">
        <f t="shared" si="1"/>
        <v>5040</v>
      </c>
      <c r="N34" s="13">
        <f t="shared" si="2"/>
        <v>7</v>
      </c>
      <c r="O34" s="10">
        <f t="shared" si="3"/>
        <v>0.58333333333333337</v>
      </c>
    </row>
    <row r="35" spans="1:15" x14ac:dyDescent="0.35">
      <c r="A35">
        <v>13297993119</v>
      </c>
      <c r="B35">
        <v>414517435</v>
      </c>
      <c r="C35" s="1">
        <v>44592.55027777778</v>
      </c>
      <c r="D35" s="1">
        <v>44592.552824074075</v>
      </c>
      <c r="I35" t="s">
        <v>52</v>
      </c>
      <c r="J35" t="s">
        <v>15</v>
      </c>
      <c r="K35" s="5">
        <v>0.01</v>
      </c>
      <c r="L35" s="11">
        <f t="shared" si="0"/>
        <v>15000</v>
      </c>
      <c r="M35" s="12">
        <f t="shared" si="1"/>
        <v>15840</v>
      </c>
      <c r="N35" s="13">
        <f t="shared" si="2"/>
        <v>22</v>
      </c>
      <c r="O35" s="10">
        <f t="shared" si="3"/>
        <v>1.8333333333333333</v>
      </c>
    </row>
    <row r="36" spans="1:15" x14ac:dyDescent="0.35">
      <c r="A36">
        <v>13297937450</v>
      </c>
      <c r="B36">
        <v>414517435</v>
      </c>
      <c r="C36" s="1">
        <v>44592.53628472222</v>
      </c>
      <c r="D36" s="1">
        <v>44592.537349537037</v>
      </c>
      <c r="I36" t="s">
        <v>53</v>
      </c>
      <c r="J36" t="s">
        <v>35</v>
      </c>
      <c r="K36" s="5">
        <v>1.7500000000000002E-2</v>
      </c>
      <c r="L36" s="11">
        <f t="shared" si="0"/>
        <v>26250.000000000004</v>
      </c>
      <c r="M36" s="12">
        <f t="shared" si="1"/>
        <v>26640</v>
      </c>
      <c r="N36" s="13">
        <f t="shared" si="2"/>
        <v>37</v>
      </c>
      <c r="O36" s="10">
        <f t="shared" si="3"/>
        <v>3.0833333333333335</v>
      </c>
    </row>
    <row r="37" spans="1:15" x14ac:dyDescent="0.35">
      <c r="A37">
        <v>13297912453</v>
      </c>
      <c r="B37">
        <v>414517435</v>
      </c>
      <c r="C37" s="1">
        <v>44592.529618055552</v>
      </c>
      <c r="D37" s="1">
        <v>44592.530729166669</v>
      </c>
      <c r="I37" t="s">
        <v>54</v>
      </c>
      <c r="J37" t="s">
        <v>19</v>
      </c>
      <c r="K37" s="4">
        <v>1.2500000000000001E-2</v>
      </c>
      <c r="L37" s="11">
        <f t="shared" si="0"/>
        <v>18750</v>
      </c>
      <c r="M37" s="12">
        <f t="shared" si="1"/>
        <v>19440</v>
      </c>
      <c r="N37" s="13">
        <f t="shared" si="2"/>
        <v>27</v>
      </c>
      <c r="O37" s="10">
        <f t="shared" si="3"/>
        <v>2.25</v>
      </c>
    </row>
    <row r="38" spans="1:15" x14ac:dyDescent="0.35">
      <c r="A38">
        <v>13297792041</v>
      </c>
      <c r="B38">
        <v>414517435</v>
      </c>
      <c r="C38" s="1">
        <v>44592.480081018519</v>
      </c>
      <c r="D38" s="1">
        <v>44592.500439814816</v>
      </c>
      <c r="I38" t="s">
        <v>87</v>
      </c>
      <c r="J38" t="s">
        <v>10</v>
      </c>
      <c r="K38" s="5">
        <v>7.4999999999999997E-3</v>
      </c>
      <c r="L38" s="11">
        <f t="shared" si="0"/>
        <v>11250</v>
      </c>
      <c r="M38" s="12">
        <f t="shared" si="1"/>
        <v>12240</v>
      </c>
      <c r="N38" s="13">
        <f t="shared" si="2"/>
        <v>17</v>
      </c>
      <c r="O38" s="10">
        <f t="shared" si="3"/>
        <v>1.4166666666666667</v>
      </c>
    </row>
    <row r="39" spans="1:15" x14ac:dyDescent="0.35">
      <c r="A39">
        <v>13297748380</v>
      </c>
      <c r="B39">
        <v>414517435</v>
      </c>
      <c r="C39" s="1">
        <v>44592.479837962965</v>
      </c>
      <c r="D39" s="1">
        <v>44592.489328703705</v>
      </c>
      <c r="I39" t="s">
        <v>92</v>
      </c>
      <c r="J39" t="s">
        <v>24</v>
      </c>
      <c r="K39" s="5">
        <v>5.0000000000000001E-3</v>
      </c>
      <c r="L39" s="11">
        <f t="shared" si="0"/>
        <v>7500</v>
      </c>
      <c r="M39" s="12">
        <f t="shared" si="1"/>
        <v>7920</v>
      </c>
      <c r="N39" s="13">
        <f t="shared" si="2"/>
        <v>11</v>
      </c>
      <c r="O39" s="10">
        <f t="shared" si="3"/>
        <v>0.91666666666666663</v>
      </c>
    </row>
    <row r="40" spans="1:15" x14ac:dyDescent="0.35">
      <c r="A40">
        <v>13297705475</v>
      </c>
      <c r="B40">
        <v>414517435</v>
      </c>
      <c r="C40" s="1">
        <v>44592.471226851849</v>
      </c>
      <c r="D40" s="1">
        <v>44592.478530092594</v>
      </c>
      <c r="I40" t="s">
        <v>55</v>
      </c>
      <c r="J40" t="s">
        <v>56</v>
      </c>
      <c r="K40" s="4">
        <v>0.05</v>
      </c>
      <c r="L40" s="11">
        <f t="shared" si="0"/>
        <v>75000</v>
      </c>
      <c r="M40" s="12">
        <f t="shared" si="1"/>
        <v>75600</v>
      </c>
      <c r="N40" s="13">
        <f t="shared" si="2"/>
        <v>105</v>
      </c>
      <c r="O40" s="10">
        <f t="shared" si="3"/>
        <v>8.75</v>
      </c>
    </row>
    <row r="41" spans="1:15" x14ac:dyDescent="0.35">
      <c r="A41">
        <v>13297694251</v>
      </c>
      <c r="B41">
        <v>414517435</v>
      </c>
      <c r="C41" s="1">
        <v>44592.472638888888</v>
      </c>
      <c r="D41" s="1">
        <v>44592.475844907407</v>
      </c>
      <c r="I41" t="s">
        <v>93</v>
      </c>
      <c r="J41" t="s">
        <v>33</v>
      </c>
      <c r="K41" s="5">
        <v>5.0000000000000001E-3</v>
      </c>
      <c r="L41" s="11">
        <f t="shared" si="0"/>
        <v>7500</v>
      </c>
      <c r="M41" s="12">
        <f t="shared" si="1"/>
        <v>7920</v>
      </c>
      <c r="N41" s="13">
        <f t="shared" si="2"/>
        <v>11</v>
      </c>
      <c r="O41" s="10">
        <f t="shared" si="3"/>
        <v>0.91666666666666663</v>
      </c>
    </row>
    <row r="42" spans="1:15" x14ac:dyDescent="0.35">
      <c r="A42">
        <v>13297688671</v>
      </c>
      <c r="B42">
        <v>414517435</v>
      </c>
      <c r="C42" s="1">
        <v>44592.466226851851</v>
      </c>
      <c r="D42" s="1">
        <v>44592.47451388889</v>
      </c>
      <c r="I42" t="s">
        <v>57</v>
      </c>
      <c r="J42" t="s">
        <v>10</v>
      </c>
      <c r="K42" s="5">
        <v>5.0000000000000001E-3</v>
      </c>
      <c r="L42" s="11">
        <f t="shared" si="0"/>
        <v>7500</v>
      </c>
      <c r="M42" s="12">
        <f t="shared" si="1"/>
        <v>7920</v>
      </c>
      <c r="N42" s="13">
        <f t="shared" si="2"/>
        <v>11</v>
      </c>
      <c r="O42" s="10">
        <f t="shared" si="3"/>
        <v>0.91666666666666663</v>
      </c>
    </row>
    <row r="43" spans="1:15" x14ac:dyDescent="0.35">
      <c r="A43">
        <v>13297681512</v>
      </c>
      <c r="B43">
        <v>414517435</v>
      </c>
      <c r="C43" s="1">
        <v>44592.430567129632</v>
      </c>
      <c r="D43" s="1">
        <v>44592.472708333335</v>
      </c>
      <c r="I43" t="s">
        <v>58</v>
      </c>
      <c r="J43" t="s">
        <v>35</v>
      </c>
      <c r="K43" s="5">
        <v>5.0000000000000001E-3</v>
      </c>
      <c r="L43" s="11">
        <f t="shared" si="0"/>
        <v>7500</v>
      </c>
      <c r="M43" s="12">
        <f t="shared" si="1"/>
        <v>7920</v>
      </c>
      <c r="N43" s="13">
        <f t="shared" si="2"/>
        <v>11</v>
      </c>
      <c r="O43" s="10">
        <f t="shared" si="3"/>
        <v>0.91666666666666663</v>
      </c>
    </row>
    <row r="44" spans="1:15" x14ac:dyDescent="0.35">
      <c r="A44">
        <v>13297670807</v>
      </c>
      <c r="B44">
        <v>414517435</v>
      </c>
      <c r="C44" s="1">
        <v>44592.461168981485</v>
      </c>
      <c r="D44" s="1">
        <v>44592.469895833332</v>
      </c>
      <c r="I44" t="s">
        <v>59</v>
      </c>
      <c r="J44" t="s">
        <v>25</v>
      </c>
      <c r="K44" s="5">
        <v>5.0000000000000001E-3</v>
      </c>
      <c r="L44" s="11">
        <f t="shared" si="0"/>
        <v>7500</v>
      </c>
      <c r="M44" s="12">
        <f t="shared" si="1"/>
        <v>7920</v>
      </c>
      <c r="N44" s="13">
        <f t="shared" si="2"/>
        <v>11</v>
      </c>
      <c r="O44" s="10">
        <f t="shared" si="3"/>
        <v>0.91666666666666663</v>
      </c>
    </row>
    <row r="45" spans="1:15" x14ac:dyDescent="0.35">
      <c r="A45">
        <v>13297654463</v>
      </c>
      <c r="B45">
        <v>414517435</v>
      </c>
      <c r="C45" s="1">
        <v>44592.454398148147</v>
      </c>
      <c r="D45" s="1">
        <v>44592.465532407405</v>
      </c>
      <c r="I45" t="s">
        <v>94</v>
      </c>
      <c r="J45" t="s">
        <v>25</v>
      </c>
      <c r="K45" s="5">
        <v>5.0000000000000001E-3</v>
      </c>
      <c r="L45" s="11">
        <f t="shared" si="0"/>
        <v>7500</v>
      </c>
      <c r="M45" s="12">
        <f t="shared" si="1"/>
        <v>7920</v>
      </c>
      <c r="N45" s="13">
        <f t="shared" si="2"/>
        <v>11</v>
      </c>
      <c r="O45" s="10">
        <f t="shared" si="3"/>
        <v>0.91666666666666663</v>
      </c>
    </row>
    <row r="46" spans="1:15" x14ac:dyDescent="0.35">
      <c r="A46">
        <v>13297626584</v>
      </c>
      <c r="B46">
        <v>414517435</v>
      </c>
      <c r="C46" s="1">
        <v>44592.457372685189</v>
      </c>
      <c r="D46" s="1">
        <v>44592.458275462966</v>
      </c>
      <c r="I46" t="s">
        <v>60</v>
      </c>
      <c r="J46" t="s">
        <v>61</v>
      </c>
      <c r="K46" s="5">
        <v>5.0000000000000001E-3</v>
      </c>
      <c r="L46" s="11">
        <f t="shared" si="0"/>
        <v>7500</v>
      </c>
      <c r="M46" s="12">
        <f t="shared" si="1"/>
        <v>7920</v>
      </c>
      <c r="N46" s="13">
        <f t="shared" si="2"/>
        <v>11</v>
      </c>
      <c r="O46" s="10">
        <f t="shared" si="3"/>
        <v>0.91666666666666663</v>
      </c>
    </row>
    <row r="47" spans="1:15" x14ac:dyDescent="0.35">
      <c r="A47">
        <v>13297622574</v>
      </c>
      <c r="B47">
        <v>414517435</v>
      </c>
      <c r="C47" s="1">
        <v>44592.455208333333</v>
      </c>
      <c r="D47" s="1">
        <v>44592.457175925927</v>
      </c>
      <c r="I47" t="s">
        <v>62</v>
      </c>
      <c r="J47" t="s">
        <v>78</v>
      </c>
      <c r="K47" s="5">
        <v>5.0000000000000001E-3</v>
      </c>
      <c r="L47" s="11">
        <f t="shared" si="0"/>
        <v>7500</v>
      </c>
      <c r="M47" s="12">
        <f t="shared" si="1"/>
        <v>7920</v>
      </c>
      <c r="N47" s="13">
        <f t="shared" si="2"/>
        <v>11</v>
      </c>
      <c r="O47" s="10">
        <f t="shared" si="3"/>
        <v>0.91666666666666663</v>
      </c>
    </row>
    <row r="48" spans="1:15" x14ac:dyDescent="0.35">
      <c r="A48">
        <v>13297594645</v>
      </c>
      <c r="B48">
        <v>414517435</v>
      </c>
      <c r="C48" s="1">
        <v>44592.440636574072</v>
      </c>
      <c r="D48" s="1">
        <v>44592.449641203704</v>
      </c>
      <c r="I48" t="s">
        <v>63</v>
      </c>
      <c r="J48" t="s">
        <v>64</v>
      </c>
      <c r="K48" s="4">
        <v>0.06</v>
      </c>
      <c r="L48" s="11">
        <f t="shared" si="0"/>
        <v>90000</v>
      </c>
      <c r="M48" s="12">
        <f t="shared" si="1"/>
        <v>90720</v>
      </c>
      <c r="N48" s="13">
        <f t="shared" si="2"/>
        <v>126</v>
      </c>
      <c r="O48" s="10">
        <f t="shared" si="3"/>
        <v>10.5</v>
      </c>
    </row>
    <row r="49" spans="1:15" x14ac:dyDescent="0.35">
      <c r="A49">
        <v>13297569353</v>
      </c>
      <c r="B49">
        <v>414517435</v>
      </c>
      <c r="C49" s="1">
        <v>44592.442071759258</v>
      </c>
      <c r="D49" s="1">
        <v>44592.442812499998</v>
      </c>
      <c r="I49" t="s">
        <v>65</v>
      </c>
      <c r="J49" t="s">
        <v>78</v>
      </c>
      <c r="K49" s="5">
        <v>5.0000000000000001E-3</v>
      </c>
      <c r="L49" s="11">
        <f t="shared" si="0"/>
        <v>7500</v>
      </c>
      <c r="M49" s="12">
        <f t="shared" si="1"/>
        <v>7920</v>
      </c>
      <c r="N49" s="13">
        <f t="shared" si="2"/>
        <v>11</v>
      </c>
      <c r="O49" s="10">
        <f t="shared" si="3"/>
        <v>0.91666666666666663</v>
      </c>
    </row>
    <row r="50" spans="1:15" x14ac:dyDescent="0.35">
      <c r="A50">
        <v>13297568575</v>
      </c>
      <c r="B50">
        <v>414517435</v>
      </c>
      <c r="C50" s="1">
        <v>44592.434756944444</v>
      </c>
      <c r="D50" s="1">
        <v>44592.44259259259</v>
      </c>
      <c r="I50" t="s">
        <v>66</v>
      </c>
      <c r="J50" t="s">
        <v>21</v>
      </c>
      <c r="K50" s="4">
        <v>0.02</v>
      </c>
      <c r="L50" s="11">
        <f t="shared" si="0"/>
        <v>30000</v>
      </c>
      <c r="M50" s="12">
        <f t="shared" si="1"/>
        <v>30960</v>
      </c>
      <c r="N50" s="13">
        <f t="shared" si="2"/>
        <v>43</v>
      </c>
      <c r="O50" s="10">
        <f t="shared" si="3"/>
        <v>3.5833333333333335</v>
      </c>
    </row>
    <row r="51" spans="1:15" x14ac:dyDescent="0.35">
      <c r="A51">
        <v>13297566825</v>
      </c>
      <c r="B51">
        <v>414517435</v>
      </c>
      <c r="C51" s="1">
        <v>44592.440300925926</v>
      </c>
      <c r="D51" s="1">
        <v>44592.442118055558</v>
      </c>
      <c r="I51" t="s">
        <v>67</v>
      </c>
      <c r="J51" t="s">
        <v>25</v>
      </c>
      <c r="K51" s="5">
        <v>5.0000000000000001E-3</v>
      </c>
      <c r="L51" s="11">
        <f t="shared" si="0"/>
        <v>7500</v>
      </c>
      <c r="M51" s="12">
        <f t="shared" si="1"/>
        <v>7920</v>
      </c>
      <c r="N51" s="13">
        <f t="shared" si="2"/>
        <v>11</v>
      </c>
      <c r="O51" s="10">
        <f t="shared" si="3"/>
        <v>0.91666666666666663</v>
      </c>
    </row>
    <row r="52" spans="1:15" x14ac:dyDescent="0.35">
      <c r="A52">
        <v>13297530166</v>
      </c>
      <c r="B52">
        <v>414517435</v>
      </c>
      <c r="C52" s="1">
        <v>44592.430381944447</v>
      </c>
      <c r="D52" s="1">
        <v>44592.432384259257</v>
      </c>
      <c r="I52" t="s">
        <v>68</v>
      </c>
      <c r="J52" t="s">
        <v>21</v>
      </c>
      <c r="K52" s="5">
        <v>5.0000000000000001E-3</v>
      </c>
      <c r="L52" s="11">
        <f t="shared" si="0"/>
        <v>7500</v>
      </c>
      <c r="M52" s="12">
        <f t="shared" si="1"/>
        <v>7920</v>
      </c>
      <c r="N52" s="13">
        <f t="shared" si="2"/>
        <v>11</v>
      </c>
      <c r="O52" s="10">
        <f t="shared" si="3"/>
        <v>0.91666666666666663</v>
      </c>
    </row>
    <row r="53" spans="1:15" x14ac:dyDescent="0.35">
      <c r="A53">
        <v>13297529198</v>
      </c>
      <c r="B53">
        <v>414517435</v>
      </c>
      <c r="C53" s="1">
        <v>44592.429247685184</v>
      </c>
      <c r="D53" s="1">
        <v>44592.432141203702</v>
      </c>
      <c r="I53" t="s">
        <v>69</v>
      </c>
      <c r="J53" t="s">
        <v>31</v>
      </c>
      <c r="K53" s="5">
        <v>5.0000000000000001E-3</v>
      </c>
      <c r="L53" s="11">
        <f t="shared" si="0"/>
        <v>7500</v>
      </c>
      <c r="M53" s="12">
        <f t="shared" si="1"/>
        <v>7920</v>
      </c>
      <c r="N53" s="13">
        <f t="shared" si="2"/>
        <v>11</v>
      </c>
      <c r="O53" s="10">
        <f t="shared" si="3"/>
        <v>0.91666666666666663</v>
      </c>
    </row>
    <row r="54" spans="1:15" x14ac:dyDescent="0.35">
      <c r="A54">
        <v>13297498130</v>
      </c>
      <c r="B54">
        <v>414517435</v>
      </c>
      <c r="C54" s="1">
        <v>44592.421284722222</v>
      </c>
      <c r="D54" s="1">
        <v>44592.42396990741</v>
      </c>
      <c r="I54" t="s">
        <v>70</v>
      </c>
      <c r="J54" t="s">
        <v>46</v>
      </c>
      <c r="K54" s="5">
        <v>2.5000000000000001E-3</v>
      </c>
      <c r="L54" s="11">
        <f t="shared" si="0"/>
        <v>3750</v>
      </c>
      <c r="M54" s="12">
        <f t="shared" si="1"/>
        <v>4320</v>
      </c>
      <c r="N54" s="13">
        <f t="shared" si="2"/>
        <v>6</v>
      </c>
      <c r="O54" s="10">
        <f t="shared" si="3"/>
        <v>0.5</v>
      </c>
    </row>
    <row r="55" spans="1:15" x14ac:dyDescent="0.35">
      <c r="A55">
        <v>13297491315</v>
      </c>
      <c r="B55">
        <v>414517435</v>
      </c>
      <c r="C55" s="1">
        <v>44592.420486111114</v>
      </c>
      <c r="D55" s="1">
        <v>44592.422199074077</v>
      </c>
      <c r="I55" t="s">
        <v>71</v>
      </c>
      <c r="J55" t="s">
        <v>72</v>
      </c>
      <c r="K55" s="5">
        <v>5.0000000000000001E-3</v>
      </c>
      <c r="L55" s="11">
        <f t="shared" si="0"/>
        <v>7500</v>
      </c>
      <c r="M55" s="12">
        <f t="shared" si="1"/>
        <v>7920</v>
      </c>
      <c r="N55" s="13">
        <f t="shared" si="2"/>
        <v>11</v>
      </c>
      <c r="O55" s="10">
        <f t="shared" si="3"/>
        <v>0.91666666666666663</v>
      </c>
    </row>
    <row r="56" spans="1:15" x14ac:dyDescent="0.35">
      <c r="A56">
        <v>13297490170</v>
      </c>
      <c r="B56">
        <v>414517435</v>
      </c>
      <c r="C56" s="1">
        <v>44592.418888888889</v>
      </c>
      <c r="D56" s="1">
        <v>44592.421909722223</v>
      </c>
      <c r="I56" t="s">
        <v>73</v>
      </c>
      <c r="J56" t="s">
        <v>74</v>
      </c>
      <c r="K56" s="5">
        <v>5.0000000000000001E-3</v>
      </c>
      <c r="L56" s="11">
        <f t="shared" si="0"/>
        <v>7500</v>
      </c>
      <c r="M56" s="12">
        <f t="shared" si="1"/>
        <v>7920</v>
      </c>
      <c r="N56" s="13">
        <f t="shared" si="2"/>
        <v>11</v>
      </c>
      <c r="O56" s="10">
        <f t="shared" si="3"/>
        <v>0.91666666666666663</v>
      </c>
    </row>
    <row r="57" spans="1:15" x14ac:dyDescent="0.35">
      <c r="A57">
        <v>13297486909</v>
      </c>
      <c r="B57">
        <v>414517435</v>
      </c>
      <c r="C57" s="1">
        <v>44592.419664351852</v>
      </c>
      <c r="D57" s="1">
        <v>44592.421053240738</v>
      </c>
      <c r="I57" t="s">
        <v>76</v>
      </c>
      <c r="J57" t="s">
        <v>33</v>
      </c>
      <c r="K57" s="5">
        <v>2.5000000000000001E-3</v>
      </c>
      <c r="L57" s="11">
        <f t="shared" si="0"/>
        <v>3750</v>
      </c>
      <c r="M57" s="12">
        <f t="shared" si="1"/>
        <v>4320</v>
      </c>
      <c r="N57" s="13">
        <f t="shared" si="2"/>
        <v>6</v>
      </c>
      <c r="O57" s="10">
        <f t="shared" si="3"/>
        <v>0.5</v>
      </c>
    </row>
    <row r="58" spans="1:15" x14ac:dyDescent="0.35">
      <c r="A58">
        <v>13297481939</v>
      </c>
      <c r="B58">
        <v>414517435</v>
      </c>
      <c r="C58" s="1">
        <v>44592.418437499997</v>
      </c>
      <c r="D58" s="1">
        <v>44592.419791666667</v>
      </c>
      <c r="I58" t="s">
        <v>77</v>
      </c>
      <c r="J58" t="s">
        <v>33</v>
      </c>
      <c r="K58" s="5">
        <v>5.0000000000000001E-3</v>
      </c>
      <c r="L58" s="11">
        <f t="shared" si="0"/>
        <v>7500</v>
      </c>
      <c r="M58" s="12">
        <f t="shared" si="1"/>
        <v>7920</v>
      </c>
      <c r="N58" s="13">
        <f t="shared" si="2"/>
        <v>11</v>
      </c>
      <c r="O58" s="10">
        <f t="shared" si="3"/>
        <v>0.91666666666666663</v>
      </c>
    </row>
    <row r="59" spans="1:15" x14ac:dyDescent="0.35">
      <c r="A59">
        <v>13297490101</v>
      </c>
      <c r="B59">
        <v>414517435</v>
      </c>
      <c r="C59" s="1">
        <v>44592.419236111113</v>
      </c>
      <c r="D59" s="1">
        <v>44592.421898148146</v>
      </c>
      <c r="I59" t="s">
        <v>75</v>
      </c>
      <c r="J59" t="s">
        <v>35</v>
      </c>
      <c r="K59" s="5">
        <v>2.5000000000000001E-3</v>
      </c>
      <c r="L59" s="11">
        <f t="shared" si="0"/>
        <v>3750</v>
      </c>
      <c r="M59" s="12">
        <f t="shared" si="1"/>
        <v>4320</v>
      </c>
      <c r="N59" s="13">
        <f t="shared" si="2"/>
        <v>6</v>
      </c>
      <c r="O59" s="10">
        <f t="shared" si="3"/>
        <v>0.5</v>
      </c>
    </row>
    <row r="60" spans="1:15" x14ac:dyDescent="0.35">
      <c r="C60" s="1"/>
      <c r="D60" s="1"/>
      <c r="I60" t="s">
        <v>86</v>
      </c>
      <c r="J60" t="s">
        <v>21</v>
      </c>
      <c r="K60" s="5">
        <v>2.5000000000000001E-3</v>
      </c>
      <c r="L60" s="11">
        <f t="shared" si="0"/>
        <v>3750</v>
      </c>
      <c r="M60" s="12">
        <f t="shared" si="1"/>
        <v>4320</v>
      </c>
      <c r="N60" s="13">
        <f t="shared" si="2"/>
        <v>6</v>
      </c>
      <c r="O60" s="10">
        <f t="shared" si="3"/>
        <v>0.5</v>
      </c>
    </row>
    <row r="61" spans="1:15" x14ac:dyDescent="0.35">
      <c r="I61" t="s">
        <v>16</v>
      </c>
      <c r="J61" t="s">
        <v>17</v>
      </c>
      <c r="K61" s="5">
        <v>5.0000000000000001E-3</v>
      </c>
      <c r="L61" s="11">
        <f t="shared" si="0"/>
        <v>7500</v>
      </c>
      <c r="M61" s="12">
        <f t="shared" si="1"/>
        <v>7920</v>
      </c>
      <c r="N61" s="13">
        <f t="shared" si="2"/>
        <v>11</v>
      </c>
      <c r="O61" s="10">
        <f t="shared" si="3"/>
        <v>0.91666666666666663</v>
      </c>
    </row>
    <row r="62" spans="1:15" x14ac:dyDescent="0.35">
      <c r="I62" t="s">
        <v>96</v>
      </c>
      <c r="J62" t="s">
        <v>24</v>
      </c>
      <c r="K62" s="5">
        <v>0.02</v>
      </c>
      <c r="L62" s="11">
        <f t="shared" si="0"/>
        <v>30000</v>
      </c>
      <c r="M62" s="12">
        <f t="shared" si="1"/>
        <v>30960</v>
      </c>
      <c r="N62" s="13">
        <f t="shared" si="2"/>
        <v>43</v>
      </c>
      <c r="O62" s="10">
        <f t="shared" si="3"/>
        <v>3.5833333333333335</v>
      </c>
    </row>
    <row r="63" spans="1:15" x14ac:dyDescent="0.35">
      <c r="I63" t="s">
        <v>97</v>
      </c>
      <c r="J63" t="s">
        <v>17</v>
      </c>
      <c r="K63" s="5">
        <v>7.4999999999999997E-3</v>
      </c>
      <c r="L63" s="11">
        <f t="shared" si="0"/>
        <v>11250</v>
      </c>
      <c r="M63" s="12">
        <f t="shared" si="1"/>
        <v>12240</v>
      </c>
      <c r="N63" s="13">
        <f t="shared" si="2"/>
        <v>17</v>
      </c>
      <c r="O63" s="10">
        <f t="shared" si="3"/>
        <v>1.4166666666666667</v>
      </c>
    </row>
    <row r="64" spans="1:15" s="8" customFormat="1" x14ac:dyDescent="0.35">
      <c r="I64" s="8" t="s">
        <v>98</v>
      </c>
      <c r="J64" s="8" t="s">
        <v>88</v>
      </c>
      <c r="K64" s="9">
        <v>7.0000000000000007E-2</v>
      </c>
      <c r="L64" s="11">
        <f t="shared" si="0"/>
        <v>105000.00000000001</v>
      </c>
      <c r="M64" s="12">
        <f t="shared" si="1"/>
        <v>105840</v>
      </c>
      <c r="N64" s="13">
        <f t="shared" si="2"/>
        <v>147</v>
      </c>
      <c r="O64" s="10">
        <f t="shared" si="3"/>
        <v>12.25</v>
      </c>
    </row>
    <row r="65" spans="11:15" x14ac:dyDescent="0.35">
      <c r="K65" s="4">
        <f>SUM(K2:K64)</f>
        <v>1.0014999999999998</v>
      </c>
      <c r="L65" s="11">
        <f>SUM(L2:L64)</f>
        <v>1502250</v>
      </c>
      <c r="M65" s="12">
        <f>SUM(M2:M64)</f>
        <v>1540080</v>
      </c>
      <c r="N65" s="13">
        <f>SUM(N2:N64)</f>
        <v>2139</v>
      </c>
      <c r="O65" s="11"/>
    </row>
    <row r="66" spans="11:15" x14ac:dyDescent="0.35">
      <c r="K66" s="4"/>
      <c r="L66" s="4"/>
      <c r="M66" s="4"/>
      <c r="N66" s="4"/>
      <c r="O66" s="4"/>
    </row>
    <row r="67" spans="11:15" x14ac:dyDescent="0.35">
      <c r="K67" s="7"/>
      <c r="L67" s="7"/>
      <c r="M67" s="7"/>
      <c r="N67" s="7"/>
      <c r="O67" s="7"/>
    </row>
    <row r="68" spans="11:15" x14ac:dyDescent="0.35">
      <c r="K68" s="4"/>
      <c r="L68" s="4"/>
      <c r="M68" s="4"/>
      <c r="N68" s="4"/>
      <c r="O68" s="4"/>
    </row>
  </sheetData>
  <autoFilter ref="A1:K58" xr:uid="{00000000-0001-0000-0000-000000000000}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PyExcelerate</dc:creator>
  <cp:lastModifiedBy>Annie Larivière</cp:lastModifiedBy>
  <dcterms:created xsi:type="dcterms:W3CDTF">2022-02-07T12:57:00Z</dcterms:created>
  <dcterms:modified xsi:type="dcterms:W3CDTF">2022-05-31T01:28:39Z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2022-03-02T21:05:36Z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433fce5a-0135-44e9-bb25-1be836f78323</vt:lpwstr>
  </property>
  <property fmtid="{D5CDD505-2E9C-101B-9397-08002B2CF9AE}" pid="8" name="MSIP_Label_6a7d8d5d-78e2-4a62-9fcd-016eb5e4c57c_ContentBits">
    <vt:lpwstr>0</vt:lpwstr>
  </property>
</Properties>
</file>